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LMT\LMT_2022\014\1 výzva\"/>
    </mc:Choice>
  </mc:AlternateContent>
  <xr:revisionPtr revIDLastSave="0" documentId="13_ncr:1_{D1A250FC-1B0C-4A73-803F-51061172700F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S7" i="1"/>
  <c r="O7" i="1"/>
  <c r="P11" i="1" l="1"/>
  <c r="R7" i="1"/>
  <c r="Q11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<sst xmlns="http://schemas.openxmlformats.org/spreadsheetml/2006/main" count="42" uniqueCount="39">
  <si>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</si>
  <si>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</si>
  <si>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</si>
  <si>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</si>
  <si>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</si>
  <si>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</si>
  <si>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</si>
  <si>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</si>
  <si>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</si>
  <si>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</si>
  <si>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</si>
  <si>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</si>
  <si>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</si>
  <si>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</si>
  <si>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32342400-6 - Akustické 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</si>
  <si>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</si>
  <si>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</si>
  <si>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</si>
  <si>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</si>
  <si>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</si>
  <si>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</si>
  <si>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</si>
  <si>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</si>
  <si>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</si>
  <si>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</si>
  <si>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</si>
  <si>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</si>
  <si>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</si>
  <si>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ICP elektretový mikrofon</t>
  </si>
  <si>
    <t>8-kanálový kondicionér signálů pro snímače ICP</t>
  </si>
  <si>
    <t>ANO</t>
  </si>
  <si>
    <t>doc. Ing. Petr Eret, Ph.D.,
Tel.: 37763 8199</t>
  </si>
  <si>
    <t>Univerzitní 22, 
301 00 Plzeň,
Fakulta strojní - Katedra energetických strojů a zařízení,
místnost UK 728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</si>
  <si>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</si>
  <si>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Společná faktura</t>
  </si>
  <si>
    <t>Název projektu: Národní centrum pro energetiku (NCE)
Číslo projektu: TN01000007</t>
  </si>
  <si>
    <r>
      <t xml:space="preserve">Nominální průměr mikrofonu:  1/4" (6,4 mm).
Citlivost (@ 250 Hz) min.: 14mV/Pa.
Inherentní šum: &lt;30 dB(A) re 20 µPa.
Frekvenční odezva (± 2dB) pro 20-20000 Hz.
Vhodný do senzorového pole.
S předzesilovačem, s SMB konektorem.
Vstupní napětí: 18-30 VDC.
Provozní teplota: -10 až 50 °C.
</t>
    </r>
    <r>
      <rPr>
        <b/>
        <sz val="11"/>
        <rFont val="Calibri"/>
        <family val="2"/>
        <charset val="238"/>
        <scheme val="minor"/>
      </rPr>
      <t>Nutná kompatibilia s produkty PCB Piezotronics.</t>
    </r>
  </si>
  <si>
    <r>
      <t xml:space="preserve">S jednotkovým zesílením.
BNC vstup/výstup.
Napájení: 240 VAC.
Výstupní napětí (max): ±10 V.
Vysokofrekvenční odezva (-5%): &gt;1000 kHz.
Fázová odezva (na 1 kHz): ± 1°.
Provozní teplota: 0 až 50 °C.
</t>
    </r>
    <r>
      <rPr>
        <b/>
        <sz val="11"/>
        <rFont val="Calibri"/>
        <family val="2"/>
        <charset val="238"/>
        <scheme val="minor"/>
      </rPr>
      <t>Nutná kompatibilita s produkty PCB Piezotronics.</t>
    </r>
  </si>
  <si>
    <t xml:space="preserve">Příloha č. 2 Kupní smlouvy - technická specifikace
Laboratorní a měřící technika (III.) 014 - 2022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</si>
</sst>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left" vertical="center" wrapText="1" indent="1"/>
      <protection locked="0"/>
    </xf>
    <xf numFmtId="0" fontId="12" fillId="5" borderId="9" xfId="0" applyFont="1" applyFill="1" applyBorder="1" applyAlignment="1" applyProtection="1">
      <alignment horizontal="left" vertical="center" wrapText="1" inden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B7" zoomScaleNormal="100" workbookViewId="0">
      <selection activeCell="G7" sqref="G7:G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42578125" style="1" customWidth="1"/>
    <col min="4" max="4" width="11.7109375" style="2" customWidth="1"/>
    <col min="5" max="5" width="11.140625" style="3" customWidth="1"/>
    <col min="6" max="6" width="71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44.42578125" style="5" customWidth="1"/>
    <col min="11" max="11" width="21.5703125" style="5" customWidth="1"/>
    <col min="12" max="12" width="26.140625" style="5" customWidth="1"/>
    <col min="13" max="13" width="37" style="4" customWidth="1"/>
    <col min="14" max="14" width="28.285156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8" t="s">
        <v>38</v>
      </c>
      <c r="C1" s="69"/>
      <c r="D1" s="6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33</v>
      </c>
      <c r="K6" s="23" t="s">
        <v>20</v>
      </c>
      <c r="L6" s="53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53" t="s">
        <v>8</v>
      </c>
      <c r="S6" s="53" t="s">
        <v>9</v>
      </c>
      <c r="T6" s="23" t="s">
        <v>24</v>
      </c>
      <c r="U6" s="23" t="s">
        <v>25</v>
      </c>
    </row>
    <row r="7" spans="1:21" ht="177" customHeight="1" thickTop="1" x14ac:dyDescent="0.25">
      <c r="A7" s="26"/>
      <c r="B7" s="35">
        <v>1</v>
      </c>
      <c r="C7" s="36" t="s">
        <v>28</v>
      </c>
      <c r="D7" s="37">
        <v>8</v>
      </c>
      <c r="E7" s="38" t="s">
        <v>26</v>
      </c>
      <c r="F7" s="39" t="s">
        <v>36</v>
      </c>
      <c r="G7" s="73"/>
      <c r="H7" s="56" t="s">
        <v>34</v>
      </c>
      <c r="I7" s="54" t="s">
        <v>30</v>
      </c>
      <c r="J7" s="56" t="s">
        <v>35</v>
      </c>
      <c r="K7" s="54"/>
      <c r="L7" s="56" t="s">
        <v>31</v>
      </c>
      <c r="M7" s="56" t="s">
        <v>32</v>
      </c>
      <c r="N7" s="70">
        <v>90</v>
      </c>
      <c r="O7" s="40">
        <f>D7*P7</f>
        <v>98400</v>
      </c>
      <c r="P7" s="41">
        <v>12300</v>
      </c>
      <c r="Q7" s="75"/>
      <c r="R7" s="42">
        <f>D7*Q7</f>
        <v>0</v>
      </c>
      <c r="S7" s="43" t="str">
        <f t="shared" ref="S7" si="0">IF(ISNUMBER(Q7), IF(Q7&gt;P7,"NEVYHOVUJE","VYHOVUJE")," ")</f>
        <v xml:space="preserve"> </v>
      </c>
      <c r="T7" s="54"/>
      <c r="U7" s="38" t="s">
        <v>14</v>
      </c>
    </row>
    <row r="8" spans="1:21" ht="164.25" customHeight="1" thickBot="1" x14ac:dyDescent="0.3">
      <c r="A8" s="26"/>
      <c r="B8" s="44">
        <v>2</v>
      </c>
      <c r="C8" s="45" t="s">
        <v>29</v>
      </c>
      <c r="D8" s="46">
        <v>1</v>
      </c>
      <c r="E8" s="47" t="s">
        <v>26</v>
      </c>
      <c r="F8" s="48" t="s">
        <v>37</v>
      </c>
      <c r="G8" s="74"/>
      <c r="H8" s="72"/>
      <c r="I8" s="55"/>
      <c r="J8" s="72"/>
      <c r="K8" s="55"/>
      <c r="L8" s="57"/>
      <c r="M8" s="58"/>
      <c r="N8" s="71"/>
      <c r="O8" s="49">
        <f>D8*P8</f>
        <v>49600</v>
      </c>
      <c r="P8" s="50">
        <v>49600</v>
      </c>
      <c r="Q8" s="76"/>
      <c r="R8" s="51">
        <f>D8*Q8</f>
        <v>0</v>
      </c>
      <c r="S8" s="52" t="str">
        <f t="shared" ref="S8" si="1">IF(ISNUMBER(Q8), IF(Q8&gt;P8,"NEVYHOVUJE","VYHOVUJE")," ")</f>
        <v xml:space="preserve"> </v>
      </c>
      <c r="T8" s="55"/>
      <c r="U8" s="47" t="s">
        <v>14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59" t="s">
        <v>10</v>
      </c>
      <c r="C10" s="60"/>
      <c r="D10" s="60"/>
      <c r="E10" s="60"/>
      <c r="F10" s="60"/>
      <c r="G10" s="60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61" t="s">
        <v>12</v>
      </c>
      <c r="R10" s="62"/>
      <c r="S10" s="63"/>
      <c r="T10" s="21"/>
      <c r="U10" s="30"/>
    </row>
    <row r="11" spans="1:21" ht="33" customHeight="1" thickTop="1" thickBot="1" x14ac:dyDescent="0.3">
      <c r="B11" s="64" t="s">
        <v>13</v>
      </c>
      <c r="C11" s="64"/>
      <c r="D11" s="64"/>
      <c r="E11" s="64"/>
      <c r="F11" s="64"/>
      <c r="G11" s="64"/>
      <c r="H11" s="31"/>
      <c r="K11" s="8"/>
      <c r="L11" s="8"/>
      <c r="M11" s="8"/>
      <c r="N11" s="32"/>
      <c r="O11" s="32"/>
      <c r="P11" s="33">
        <f>SUM(O7:O8)</f>
        <v>148000</v>
      </c>
      <c r="Q11" s="65">
        <f>SUM(R7:R8)</f>
        <v>0</v>
      </c>
      <c r="R11" s="66"/>
      <c r="S11" s="6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cJf0/2u3r04vac2Kr/9jiESQvL20BV86D/KTdFS3PRj1VugsxOrfn77Nca6616ut1PD9rHGcxZPHqX3G6AoW/Q==" saltValue="NU3APzdHIqBeTx3g897PJA==" spinCount="100000" sheet="1" objects="1" scenarios="1"/>
  <mergeCells count="13">
    <mergeCell ref="B10:G10"/>
    <mergeCell ref="Q10:S10"/>
    <mergeCell ref="B11:G11"/>
    <mergeCell ref="Q11:S11"/>
    <mergeCell ref="B1:D1"/>
    <mergeCell ref="N7:N8"/>
    <mergeCell ref="K7:K8"/>
    <mergeCell ref="I7:I8"/>
    <mergeCell ref="J7:J8"/>
    <mergeCell ref="H7:H8"/>
    <mergeCell ref="T7:T8"/>
    <mergeCell ref="L7:L8"/>
    <mergeCell ref="M7:M8"/>
  </mergeCells>
  <conditionalFormatting sqref="B7:B8">
    <cfRule type="containsBlanks" dxfId="12" priority="121">
      <formula>LEN(TRIM(B7))=0</formula>
    </cfRule>
  </conditionalFormatting>
  <conditionalFormatting sqref="B7:B8">
    <cfRule type="cellIs" dxfId="11" priority="118" operator="greaterThanOrEqual">
      <formula>1</formula>
    </cfRule>
  </conditionalFormatting>
  <conditionalFormatting sqref="S7:S8">
    <cfRule type="cellIs" dxfId="10" priority="107" operator="equal">
      <formula>"VYHOVUJE"</formula>
    </cfRule>
  </conditionalFormatting>
  <conditionalFormatting sqref="S7:S8">
    <cfRule type="cellIs" dxfId="9" priority="106" operator="equal">
      <formula>"NEVYHOVUJE"</formula>
    </cfRule>
  </conditionalFormatting>
  <conditionalFormatting sqref="Q7:Q8">
    <cfRule type="containsBlanks" dxfId="8" priority="105">
      <formula>LEN(TRIM(Q7))=0</formula>
    </cfRule>
  </conditionalFormatting>
  <conditionalFormatting sqref="Q7:Q8">
    <cfRule type="notContainsBlanks" dxfId="7" priority="104">
      <formula>LEN(TRIM(Q7))&gt;0</formula>
    </cfRule>
  </conditionalFormatting>
  <conditionalFormatting sqref="Q7:Q8">
    <cfRule type="notContainsBlanks" dxfId="6" priority="103">
      <formula>LEN(TRIM(Q7))&gt;0</formula>
    </cfRule>
  </conditionalFormatting>
  <conditionalFormatting sqref="G7:G8">
    <cfRule type="containsBlanks" dxfId="5" priority="87">
      <formula>LEN(TRIM(G7))=0</formula>
    </cfRule>
  </conditionalFormatting>
  <conditionalFormatting sqref="G7:G8">
    <cfRule type="containsBlanks" dxfId="4" priority="86">
      <formula>LEN(TRIM(G7))=0</formula>
    </cfRule>
  </conditionalFormatting>
  <conditionalFormatting sqref="G7:G8">
    <cfRule type="notContainsBlanks" dxfId="3" priority="85">
      <formula>LEN(TRIM(G7))&gt;0</formula>
    </cfRule>
  </conditionalFormatting>
  <conditionalFormatting sqref="G7:G8">
    <cfRule type="notContainsBlanks" dxfId="2" priority="84">
      <formula>LEN(TRIM(G7))&gt;0</formula>
    </cfRule>
  </conditionalFormatting>
  <conditionalFormatting sqref="G7:G8">
    <cfRule type="notContainsBlanks" dxfId="1" priority="83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2022-05-02T11:44:38Z</cp:lastPrinted>
  <dcterms:created xsi:type="dcterms:W3CDTF">2014-03-05T12:43:32Z</dcterms:created>
  <dcterms:modified xsi:type="dcterms:W3CDTF">2022-05-17T05:34:33Z</dcterms:modified>
</cp:coreProperties>
</file>